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EA!$A$2:$E$207</definedName>
  </definedNames>
  <calcPr calcId="152511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/>
  <c r="D154" i="1"/>
  <c r="D151" i="1"/>
  <c r="D148" i="1"/>
  <c r="D147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1" i="1" s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7" i="1" s="1"/>
  <c r="C154" i="1"/>
  <c r="C151" i="1"/>
  <c r="C148" i="1"/>
  <c r="C147" i="1"/>
  <c r="C144" i="1"/>
  <c r="C138" i="1"/>
  <c r="C136" i="1"/>
  <c r="C133" i="1"/>
  <c r="C129" i="1"/>
  <c r="C124" i="1"/>
  <c r="C121" i="1"/>
  <c r="C118" i="1"/>
  <c r="C115" i="1"/>
  <c r="C114" i="1" s="1"/>
  <c r="C104" i="1"/>
  <c r="C94" i="1"/>
  <c r="C87" i="1"/>
  <c r="C77" i="1"/>
  <c r="C75" i="1"/>
  <c r="C73" i="1"/>
  <c r="C67" i="1"/>
  <c r="C64" i="1"/>
  <c r="C56" i="1"/>
  <c r="C51" i="1" s="1"/>
  <c r="C52" i="1"/>
  <c r="C48" i="1"/>
  <c r="C43" i="1"/>
  <c r="C33" i="1"/>
  <c r="C28" i="1"/>
  <c r="C22" i="1"/>
  <c r="C20" i="1"/>
  <c r="C14" i="1"/>
  <c r="C5" i="1"/>
  <c r="C172" i="1" l="1"/>
  <c r="D172" i="1"/>
  <c r="D114" i="1"/>
  <c r="C86" i="1"/>
  <c r="D86" i="1"/>
  <c r="D63" i="1"/>
  <c r="C63" i="1"/>
  <c r="D4" i="1"/>
  <c r="C4" i="1"/>
  <c r="C85" i="1" l="1"/>
  <c r="D85" i="1"/>
  <c r="D3" i="1"/>
  <c r="C3" i="1"/>
  <c r="C207" i="1" l="1"/>
  <c r="D207" i="1"/>
</calcChain>
</file>

<file path=xl/sharedStrings.xml><?xml version="1.0" encoding="utf-8"?>
<sst xmlns="http://schemas.openxmlformats.org/spreadsheetml/2006/main" count="220" uniqueCount="206">
  <si>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</si>
  <si>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</si>
  <si>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</si>
  <si>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</si>
  <si>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</si>
  <si>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</si>
  <si>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</si>
  <si>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</si>
  <si>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</si>
  <si>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</si>
  <si>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</si>
  <si>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</si>
  <si>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</si>
  <si>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</si>
  <si>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</si>
  <si>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</si>
  <si>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</si>
  <si>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</si>
  <si>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</si>
  <si>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</si>
  <si>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</si>
  <si>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</si>
  <si>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</si>
  <si>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</si>
  <si>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</si>
  <si>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</si>
  <si>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</si>
  <si>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</si>
  <si>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</si>
  <si>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</si>
  <si>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</si>
  <si>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</si>
  <si>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</si>
  <si>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</si>
  <si>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</si>
  <si>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</si>
  <si>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</si>
  <si>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</si>
  <si>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</si>
  <si>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</si>
  <si>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</si>
  <si>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</si>
  <si>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</si>
  <si>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</si>
  <si>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</si>
  <si>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</si>
  <si>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</si>
  <si>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</si>
  <si>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</si>
  <si>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</si>
  <si>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</si>
  <si>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</si>
  <si>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</si>
  <si>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</si>
  <si>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</si>
  <si>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</si>
  <si>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</si>
  <si>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</si>
  <si>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</si>
  <si>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</si>
  <si>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</si>
  <si>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</si>
  <si>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</si>
  <si>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</si>
  <si>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</si>
  <si>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</si>
  <si>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</si>
  <si>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</si>
  <si>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</si>
  <si>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</si>
  <si>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</si>
  <si>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</si>
  <si>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</si>
  <si>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</si>
  <si>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</si>
  <si>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</si>
  <si>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</si>
  <si>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</si>
  <si>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</si>
  <si>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</si>
  <si>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</si>
  <si>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</si>
  <si>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</si>
  <si>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</si>
  <si>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</si>
  <si>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</si>
  <si>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</si>
  <si>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</si>
  <si>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</si>
  <si>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</si>
  <si>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</si>
  <si>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</si>
  <si>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</si>
  <si>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</si>
  <si>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</si>
  <si>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</si>
  <si>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</si>
  <si>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</si>
  <si>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</si>
  <si>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</si>
  <si>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</si>
  <si>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</si>
  <si>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</si>
  <si>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</si>
  <si>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</si>
  <si>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</si>
  <si>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</si>
  <si>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</si>
  <si>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</si>
  <si>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</si>
  <si>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</si>
  <si>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</si>
  <si>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</si>
  <si>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</si>
  <si>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</si>
  <si>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</si>
  <si>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</si>
  <si>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</si>
  <si>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</si>
  <si>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</si>
  <si>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</si>
  <si>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</si>
  <si>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</si>
  <si>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</si>
  <si>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</si>
  <si>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</si>
  <si>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</si>
  <si>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</si>
  <si>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</si>
  <si>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</si>
  <si>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</si>
  <si>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</si>
  <si>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</si>
  <si>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</si>
  <si>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</si>
  <si>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</si>
  <si>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</si>
  <si>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</si>
  <si>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</si>
  <si>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</si>
  <si>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</si>
  <si>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</si>
  <si>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</si>
  <si>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</si>
  <si>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</si>
  <si>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</si>
  <si>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</si>
  <si>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</si>
  <si>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</si>
  <si>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</si>
  <si>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</si>
  <si>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</si>
  <si>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</si>
  <si>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</si>
  <si>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</si>
  <si>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</si>
  <si>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</si>
  <si>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</si>
  <si>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</si>
  <si>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</si>
  <si>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</si>
  <si>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</si>
  <si>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</si>
  <si>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</si>
  <si>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</si>
  <si>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</si>
  <si>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</si>
  <si>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</si>
  <si>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</si>
  <si>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</si>
  <si>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</si>
  <si>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</si>
  <si>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</si>
  <si>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</si>
  <si>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</si>
  <si>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</si>
  <si>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</si>
  <si>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</si>
  <si>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</si>
  <si>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</si>
  <si>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</si>
  <si>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</si>
  <si>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</si>
  <si>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</si>
  <si>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</si>
  <si>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</si>
  <si>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</si>
  <si>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</si>
  <si>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</si>
  <si>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</si>
  <si>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</si>
  <si>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</si>
  <si>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</si>
  <si>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</si>
  <si>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</si>
  <si>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</si>
  <si>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</si>
  <si>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</si>
  <si>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</si>
  <si>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</si>
  <si>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</si>
  <si>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</si>
  <si>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</si>
  <si>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JUNTA DE AGUA POTABLE  Y ALCANTARILLADO DE COMONFORT, GTO.                                                                                                                                                                                     ESTADO DE ACTIVIDADES
DEL 1 DE ENERO AL AL 31 DE MARZO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</si>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</sst>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/>
    </xf>
    <xf numFmtId="0" fontId="4" fillId="0" borderId="1" xfId="8" applyNumberFormat="1" applyFont="1" applyFill="1" applyBorder="1" applyAlignment="1">
      <alignment horizontal="center" vertical="top"/>
    </xf>
    <xf numFmtId="0" fontId="4" fillId="0" borderId="0" xfId="8" applyFont="1" applyFill="1" applyBorder="1" applyAlignment="1">
      <alignment vertical="top" wrapText="1"/>
    </xf>
    <xf numFmtId="4" fontId="4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4" fillId="0" borderId="2" xfId="8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4" xfId="8" applyFont="1" applyBorder="1" applyAlignment="1">
      <alignment vertical="top" wrapText="1"/>
    </xf>
    <xf numFmtId="4" fontId="3" fillId="0" borderId="4" xfId="8" applyNumberFormat="1" applyFont="1" applyFill="1" applyBorder="1" applyProtection="1">
      <protection locked="0"/>
    </xf>
    <xf numFmtId="0" fontId="3" fillId="0" borderId="5" xfId="8" applyFont="1" applyFill="1" applyBorder="1" applyAlignment="1">
      <alignment vertical="top" wrapText="1"/>
    </xf>
    <xf numFmtId="4" fontId="4" fillId="0" borderId="0" xfId="8" applyNumberFormat="1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left" vertical="top" wrapText="1" indent="2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H214" sqref="H214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4" t="s">
        <v>203</v>
      </c>
      <c r="B1" s="35"/>
      <c r="C1" s="35"/>
      <c r="D1" s="35"/>
      <c r="E1" s="36"/>
    </row>
    <row r="2" spans="1:5" ht="15" customHeight="1" x14ac:dyDescent="0.2">
      <c r="A2" s="18" t="s">
        <v>0</v>
      </c>
      <c r="B2" s="18" t="s">
        <v>1</v>
      </c>
      <c r="C2" s="19" t="s">
        <v>175</v>
      </c>
      <c r="D2" s="19" t="s">
        <v>176</v>
      </c>
      <c r="E2" s="18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11312415.4</v>
      </c>
      <c r="D3" s="4">
        <f>SUM(D4+D51+D63)</f>
        <v>20469139.489999998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11194964.58</v>
      </c>
      <c r="D4" s="4">
        <f>SUM(D5+D14+D20+D22+D28+D33+D43+D48)</f>
        <v>20111139.219999999</v>
      </c>
      <c r="E4" s="10" t="s">
        <v>198</v>
      </c>
    </row>
    <row r="5" spans="1:5" x14ac:dyDescent="0.2">
      <c r="A5" s="7">
        <v>4110</v>
      </c>
      <c r="B5" s="20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1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1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1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1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1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1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1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1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0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1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1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1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1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1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0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1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0" t="s">
        <v>22</v>
      </c>
      <c r="C22" s="9">
        <f>SUM(C23:C27)</f>
        <v>10812256.710000001</v>
      </c>
      <c r="D22" s="9">
        <f>SUM(D23:D27)</f>
        <v>19081838.079999998</v>
      </c>
      <c r="E22" s="11"/>
    </row>
    <row r="23" spans="1:5" x14ac:dyDescent="0.2">
      <c r="A23" s="7">
        <v>4141</v>
      </c>
      <c r="B23" s="21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1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1" t="s">
        <v>25</v>
      </c>
      <c r="C25" s="9">
        <v>10812256.710000001</v>
      </c>
      <c r="D25" s="9">
        <v>19081838.079999998</v>
      </c>
      <c r="E25" s="11"/>
    </row>
    <row r="26" spans="1:5" x14ac:dyDescent="0.2">
      <c r="A26" s="7">
        <v>4144</v>
      </c>
      <c r="B26" s="21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1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0" t="s">
        <v>28</v>
      </c>
      <c r="C28" s="9">
        <f>SUM(C29:C32)</f>
        <v>5870.77</v>
      </c>
      <c r="D28" s="9">
        <f>SUM(D29:D32)</f>
        <v>510.26</v>
      </c>
      <c r="E28" s="11"/>
    </row>
    <row r="29" spans="1:5" ht="11.25" customHeight="1" x14ac:dyDescent="0.2">
      <c r="A29" s="7">
        <v>4151</v>
      </c>
      <c r="B29" s="21" t="s">
        <v>29</v>
      </c>
      <c r="C29" s="9">
        <v>5870.77</v>
      </c>
      <c r="D29" s="9">
        <v>510.26</v>
      </c>
      <c r="E29" s="11"/>
    </row>
    <row r="30" spans="1:5" x14ac:dyDescent="0.2">
      <c r="A30" s="7">
        <v>4152</v>
      </c>
      <c r="B30" s="21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1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1" t="s">
        <v>32</v>
      </c>
      <c r="C32" s="9">
        <v>0</v>
      </c>
      <c r="D32" s="9">
        <v>0</v>
      </c>
      <c r="E32" s="11"/>
    </row>
    <row r="33" spans="1:5" x14ac:dyDescent="0.2">
      <c r="A33" s="7">
        <v>4160</v>
      </c>
      <c r="B33" s="20" t="s">
        <v>33</v>
      </c>
      <c r="C33" s="9">
        <f>SUM(C34:C42)</f>
        <v>167218.92000000001</v>
      </c>
      <c r="D33" s="9">
        <f>SUM(D34:D42)</f>
        <v>674448.5</v>
      </c>
      <c r="E33" s="11"/>
    </row>
    <row r="34" spans="1:5" x14ac:dyDescent="0.2">
      <c r="A34" s="7">
        <v>4161</v>
      </c>
      <c r="B34" s="21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1" t="s">
        <v>35</v>
      </c>
      <c r="C35" s="9">
        <v>167218.92000000001</v>
      </c>
      <c r="D35" s="9">
        <v>656272.56999999995</v>
      </c>
      <c r="E35" s="11"/>
    </row>
    <row r="36" spans="1:5" x14ac:dyDescent="0.2">
      <c r="A36" s="7">
        <v>4163</v>
      </c>
      <c r="B36" s="21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1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1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1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1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1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1" t="s">
        <v>42</v>
      </c>
      <c r="C42" s="9">
        <v>0</v>
      </c>
      <c r="D42" s="9">
        <v>18175.93</v>
      </c>
      <c r="E42" s="11"/>
    </row>
    <row r="43" spans="1:5" x14ac:dyDescent="0.2">
      <c r="A43" s="7">
        <v>4170</v>
      </c>
      <c r="B43" s="20" t="s">
        <v>43</v>
      </c>
      <c r="C43" s="9">
        <f>SUM(C44:C47)</f>
        <v>209618.18</v>
      </c>
      <c r="D43" s="9">
        <f>SUM(D44:D47)</f>
        <v>354342.38</v>
      </c>
      <c r="E43" s="11"/>
    </row>
    <row r="44" spans="1:5" x14ac:dyDescent="0.2">
      <c r="A44" s="7">
        <v>4171</v>
      </c>
      <c r="B44" s="21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1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1" t="s">
        <v>46</v>
      </c>
      <c r="C46" s="9">
        <v>209618.18</v>
      </c>
      <c r="D46" s="9">
        <v>354342.38</v>
      </c>
      <c r="E46" s="11"/>
    </row>
    <row r="47" spans="1:5" x14ac:dyDescent="0.2">
      <c r="A47" s="7">
        <v>4174</v>
      </c>
      <c r="B47" s="21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0" t="s">
        <v>48</v>
      </c>
      <c r="C48" s="9">
        <f>SUM(C49:C50)</f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1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1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f>SUM(C52+C56)</f>
        <v>115845</v>
      </c>
      <c r="D51" s="4">
        <f>SUM(D52+D56)</f>
        <v>303809</v>
      </c>
      <c r="E51" s="10" t="s">
        <v>198</v>
      </c>
    </row>
    <row r="52" spans="1:5" x14ac:dyDescent="0.2">
      <c r="A52" s="7">
        <v>4210</v>
      </c>
      <c r="B52" s="20" t="s">
        <v>52</v>
      </c>
      <c r="C52" s="9">
        <f>SUM(C53:C55)</f>
        <v>0</v>
      </c>
      <c r="D52" s="9">
        <f>SUM(D53:D55)</f>
        <v>0</v>
      </c>
      <c r="E52" s="11"/>
    </row>
    <row r="53" spans="1:5" x14ac:dyDescent="0.2">
      <c r="A53" s="7">
        <v>4211</v>
      </c>
      <c r="B53" s="21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1" t="s">
        <v>54</v>
      </c>
      <c r="C54" s="9">
        <v>0</v>
      </c>
      <c r="D54" s="9">
        <v>0</v>
      </c>
      <c r="E54" s="11"/>
    </row>
    <row r="55" spans="1:5" x14ac:dyDescent="0.2">
      <c r="A55" s="7">
        <v>4213</v>
      </c>
      <c r="B55" s="21" t="s">
        <v>55</v>
      </c>
      <c r="C55" s="9">
        <v>0</v>
      </c>
      <c r="D55" s="9">
        <v>0</v>
      </c>
      <c r="E55" s="11"/>
    </row>
    <row r="56" spans="1:5" x14ac:dyDescent="0.2">
      <c r="A56" s="7">
        <v>4220</v>
      </c>
      <c r="B56" s="20" t="s">
        <v>56</v>
      </c>
      <c r="C56" s="9">
        <f>SUM(C57:C62)</f>
        <v>115845</v>
      </c>
      <c r="D56" s="9">
        <f>SUM(D57:D62)</f>
        <v>303809</v>
      </c>
      <c r="E56" s="11"/>
    </row>
    <row r="57" spans="1:5" x14ac:dyDescent="0.2">
      <c r="A57" s="7">
        <v>4221</v>
      </c>
      <c r="B57" s="21" t="s">
        <v>177</v>
      </c>
      <c r="C57" s="9">
        <v>115845</v>
      </c>
      <c r="D57" s="9">
        <v>303809</v>
      </c>
      <c r="E57" s="11"/>
    </row>
    <row r="58" spans="1:5" x14ac:dyDescent="0.2">
      <c r="A58" s="7">
        <v>4222</v>
      </c>
      <c r="B58" s="21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1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1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1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1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1605.82</v>
      </c>
      <c r="D63" s="4">
        <f>SUM(D64+D67+D73+D75+D77)</f>
        <v>54191.27</v>
      </c>
      <c r="E63" s="11" t="s">
        <v>199</v>
      </c>
    </row>
    <row r="64" spans="1:5" x14ac:dyDescent="0.2">
      <c r="A64" s="7">
        <v>4310</v>
      </c>
      <c r="B64" s="20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1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1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0" t="s">
        <v>66</v>
      </c>
      <c r="C67" s="9">
        <f>SUM(C68:C72)</f>
        <v>1605.82</v>
      </c>
      <c r="D67" s="9">
        <f>SUM(D68:D72)</f>
        <v>54191.27</v>
      </c>
      <c r="E67" s="11"/>
    </row>
    <row r="68" spans="1:5" x14ac:dyDescent="0.2">
      <c r="A68" s="7">
        <v>4321</v>
      </c>
      <c r="B68" s="21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1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1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1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1" t="s">
        <v>71</v>
      </c>
      <c r="C72" s="9">
        <v>1605.82</v>
      </c>
      <c r="D72" s="9">
        <v>54191.27</v>
      </c>
      <c r="E72" s="11"/>
    </row>
    <row r="73" spans="1:5" x14ac:dyDescent="0.2">
      <c r="A73" s="7">
        <v>4330</v>
      </c>
      <c r="B73" s="20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1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0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1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0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1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1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1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1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1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1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1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4264581.6400000006</v>
      </c>
      <c r="D85" s="4">
        <f>SUM(D86+D114+D147+D157+D172+D204)</f>
        <v>18916894.969999999</v>
      </c>
      <c r="E85" s="10" t="s">
        <v>200</v>
      </c>
    </row>
    <row r="86" spans="1:5" x14ac:dyDescent="0.2">
      <c r="A86" s="2">
        <v>5100</v>
      </c>
      <c r="B86" s="3" t="s">
        <v>82</v>
      </c>
      <c r="C86" s="4">
        <f>SUM(C87+C94+C104)</f>
        <v>4251029.57</v>
      </c>
      <c r="D86" s="4">
        <f>SUM(D87+D94+D104)</f>
        <v>17915008.23</v>
      </c>
      <c r="E86" s="11"/>
    </row>
    <row r="87" spans="1:5" x14ac:dyDescent="0.2">
      <c r="A87" s="7">
        <v>5110</v>
      </c>
      <c r="B87" s="20" t="s">
        <v>83</v>
      </c>
      <c r="C87" s="9">
        <f>SUM(C88:C93)</f>
        <v>1430089.3699999999</v>
      </c>
      <c r="D87" s="9">
        <f>SUM(D88:D93)</f>
        <v>7216766</v>
      </c>
      <c r="E87" s="11"/>
    </row>
    <row r="88" spans="1:5" x14ac:dyDescent="0.2">
      <c r="A88" s="7">
        <v>5111</v>
      </c>
      <c r="B88" s="21" t="s">
        <v>84</v>
      </c>
      <c r="C88" s="9">
        <v>536162.18000000005</v>
      </c>
      <c r="D88" s="9">
        <v>2165840.19</v>
      </c>
      <c r="E88" s="11"/>
    </row>
    <row r="89" spans="1:5" x14ac:dyDescent="0.2">
      <c r="A89" s="7">
        <v>5112</v>
      </c>
      <c r="B89" s="21" t="s">
        <v>85</v>
      </c>
      <c r="C89" s="9">
        <v>609502.07999999996</v>
      </c>
      <c r="D89" s="9">
        <v>2865682.58</v>
      </c>
      <c r="E89" s="11"/>
    </row>
    <row r="90" spans="1:5" x14ac:dyDescent="0.2">
      <c r="A90" s="7">
        <v>5113</v>
      </c>
      <c r="B90" s="21" t="s">
        <v>86</v>
      </c>
      <c r="C90" s="9">
        <v>24532.71</v>
      </c>
      <c r="D90" s="9">
        <v>958520.23</v>
      </c>
      <c r="E90" s="11"/>
    </row>
    <row r="91" spans="1:5" x14ac:dyDescent="0.2">
      <c r="A91" s="7">
        <v>5114</v>
      </c>
      <c r="B91" s="21" t="s">
        <v>87</v>
      </c>
      <c r="C91" s="9">
        <v>0</v>
      </c>
      <c r="D91" s="9">
        <v>0</v>
      </c>
      <c r="E91" s="11"/>
    </row>
    <row r="92" spans="1:5" x14ac:dyDescent="0.2">
      <c r="A92" s="7">
        <v>5115</v>
      </c>
      <c r="B92" s="21" t="s">
        <v>88</v>
      </c>
      <c r="C92" s="9">
        <v>259892.4</v>
      </c>
      <c r="D92" s="9">
        <v>1226723</v>
      </c>
      <c r="E92" s="11"/>
    </row>
    <row r="93" spans="1:5" x14ac:dyDescent="0.2">
      <c r="A93" s="7">
        <v>5116</v>
      </c>
      <c r="B93" s="21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0" t="s">
        <v>90</v>
      </c>
      <c r="C94" s="9">
        <f>SUM(C95:C103)</f>
        <v>528838.61</v>
      </c>
      <c r="D94" s="9">
        <f>SUM(D95:D103)</f>
        <v>2327514.0999999996</v>
      </c>
      <c r="E94" s="11"/>
    </row>
    <row r="95" spans="1:5" x14ac:dyDescent="0.2">
      <c r="A95" s="7">
        <v>5121</v>
      </c>
      <c r="B95" s="21" t="s">
        <v>91</v>
      </c>
      <c r="C95" s="9">
        <v>90332.12</v>
      </c>
      <c r="D95" s="9">
        <v>156187.57999999999</v>
      </c>
      <c r="E95" s="11"/>
    </row>
    <row r="96" spans="1:5" x14ac:dyDescent="0.2">
      <c r="A96" s="7">
        <v>5122</v>
      </c>
      <c r="B96" s="21" t="s">
        <v>92</v>
      </c>
      <c r="C96" s="9">
        <v>8228.27</v>
      </c>
      <c r="D96" s="9">
        <v>26322.32</v>
      </c>
      <c r="E96" s="11"/>
    </row>
    <row r="97" spans="1:5" x14ac:dyDescent="0.2">
      <c r="A97" s="7">
        <v>5123</v>
      </c>
      <c r="B97" s="21" t="s">
        <v>93</v>
      </c>
      <c r="C97" s="9">
        <v>5800</v>
      </c>
      <c r="D97" s="9">
        <v>3500</v>
      </c>
      <c r="E97" s="11"/>
    </row>
    <row r="98" spans="1:5" x14ac:dyDescent="0.2">
      <c r="A98" s="7">
        <v>5124</v>
      </c>
      <c r="B98" s="21" t="s">
        <v>94</v>
      </c>
      <c r="C98" s="9">
        <v>131328.43</v>
      </c>
      <c r="D98" s="9">
        <v>832658.69</v>
      </c>
      <c r="E98" s="11"/>
    </row>
    <row r="99" spans="1:5" x14ac:dyDescent="0.2">
      <c r="A99" s="7">
        <v>5125</v>
      </c>
      <c r="B99" s="21" t="s">
        <v>95</v>
      </c>
      <c r="C99" s="9">
        <v>31875</v>
      </c>
      <c r="D99" s="9">
        <v>128520</v>
      </c>
      <c r="E99" s="11"/>
    </row>
    <row r="100" spans="1:5" x14ac:dyDescent="0.2">
      <c r="A100" s="7">
        <v>5126</v>
      </c>
      <c r="B100" s="21" t="s">
        <v>96</v>
      </c>
      <c r="C100" s="9">
        <v>121063.76</v>
      </c>
      <c r="D100" s="9">
        <v>544310.91</v>
      </c>
      <c r="E100" s="11"/>
    </row>
    <row r="101" spans="1:5" x14ac:dyDescent="0.2">
      <c r="A101" s="7">
        <v>5127</v>
      </c>
      <c r="B101" s="21" t="s">
        <v>97</v>
      </c>
      <c r="C101" s="9">
        <v>495.69</v>
      </c>
      <c r="D101" s="9">
        <v>57137.4</v>
      </c>
      <c r="E101" s="11"/>
    </row>
    <row r="102" spans="1:5" x14ac:dyDescent="0.2">
      <c r="A102" s="7">
        <v>5128</v>
      </c>
      <c r="B102" s="21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1" t="s">
        <v>99</v>
      </c>
      <c r="C103" s="9">
        <v>139715.34</v>
      </c>
      <c r="D103" s="9">
        <v>578877.19999999995</v>
      </c>
      <c r="E103" s="11"/>
    </row>
    <row r="104" spans="1:5" x14ac:dyDescent="0.2">
      <c r="A104" s="7">
        <v>5130</v>
      </c>
      <c r="B104" s="20" t="s">
        <v>100</v>
      </c>
      <c r="C104" s="9">
        <f>SUM(C105:C113)</f>
        <v>2292101.59</v>
      </c>
      <c r="D104" s="9">
        <f>SUM(D105:D113)</f>
        <v>8370728.1299999999</v>
      </c>
      <c r="E104" s="11"/>
    </row>
    <row r="105" spans="1:5" x14ac:dyDescent="0.2">
      <c r="A105" s="7">
        <v>5131</v>
      </c>
      <c r="B105" s="21" t="s">
        <v>101</v>
      </c>
      <c r="C105" s="9">
        <v>1652862.2</v>
      </c>
      <c r="D105" s="9">
        <v>6191262.9800000004</v>
      </c>
      <c r="E105" s="11"/>
    </row>
    <row r="106" spans="1:5" x14ac:dyDescent="0.2">
      <c r="A106" s="7">
        <v>5132</v>
      </c>
      <c r="B106" s="21" t="s">
        <v>102</v>
      </c>
      <c r="C106" s="9">
        <v>19235.689999999999</v>
      </c>
      <c r="D106" s="9">
        <v>32837.99</v>
      </c>
      <c r="E106" s="11"/>
    </row>
    <row r="107" spans="1:5" x14ac:dyDescent="0.2">
      <c r="A107" s="7">
        <v>5133</v>
      </c>
      <c r="B107" s="21" t="s">
        <v>103</v>
      </c>
      <c r="C107" s="9">
        <v>8000</v>
      </c>
      <c r="D107" s="9">
        <v>37397.5</v>
      </c>
      <c r="E107" s="11"/>
    </row>
    <row r="108" spans="1:5" x14ac:dyDescent="0.2">
      <c r="A108" s="7">
        <v>5134</v>
      </c>
      <c r="B108" s="21" t="s">
        <v>104</v>
      </c>
      <c r="C108" s="9">
        <v>67477.210000000006</v>
      </c>
      <c r="D108" s="9">
        <v>101397.81</v>
      </c>
      <c r="E108" s="11"/>
    </row>
    <row r="109" spans="1:5" x14ac:dyDescent="0.2">
      <c r="A109" s="7">
        <v>5135</v>
      </c>
      <c r="B109" s="21" t="s">
        <v>105</v>
      </c>
      <c r="C109" s="9">
        <v>148289.24</v>
      </c>
      <c r="D109" s="9">
        <v>458532.58</v>
      </c>
      <c r="E109" s="11"/>
    </row>
    <row r="110" spans="1:5" x14ac:dyDescent="0.2">
      <c r="A110" s="7">
        <v>5136</v>
      </c>
      <c r="B110" s="21" t="s">
        <v>106</v>
      </c>
      <c r="C110" s="9">
        <v>35936.25</v>
      </c>
      <c r="D110" s="9">
        <v>54347.26</v>
      </c>
      <c r="E110" s="11"/>
    </row>
    <row r="111" spans="1:5" x14ac:dyDescent="0.2">
      <c r="A111" s="7">
        <v>5137</v>
      </c>
      <c r="B111" s="21" t="s">
        <v>107</v>
      </c>
      <c r="C111" s="9">
        <v>0</v>
      </c>
      <c r="D111" s="9">
        <v>1891.01</v>
      </c>
      <c r="E111" s="11"/>
    </row>
    <row r="112" spans="1:5" x14ac:dyDescent="0.2">
      <c r="A112" s="7">
        <v>5138</v>
      </c>
      <c r="B112" s="21" t="s">
        <v>108</v>
      </c>
      <c r="C112" s="9">
        <v>0</v>
      </c>
      <c r="D112" s="9">
        <v>0</v>
      </c>
      <c r="E112" s="11"/>
    </row>
    <row r="113" spans="1:5" x14ac:dyDescent="0.2">
      <c r="A113" s="7">
        <v>5139</v>
      </c>
      <c r="B113" s="21" t="s">
        <v>109</v>
      </c>
      <c r="C113" s="9">
        <v>360301</v>
      </c>
      <c r="D113" s="9">
        <v>1493061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9776.82</v>
      </c>
      <c r="D114" s="4">
        <f>SUM(D115+D118+D121+D124+D129+D133+D136+D138+D144)</f>
        <v>41760.54</v>
      </c>
      <c r="E114" s="11"/>
    </row>
    <row r="115" spans="1:5" x14ac:dyDescent="0.2">
      <c r="A115" s="7">
        <v>5210</v>
      </c>
      <c r="B115" s="20" t="s">
        <v>57</v>
      </c>
      <c r="C115" s="9">
        <f>SUM(C116:C117)</f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1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1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0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1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1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0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1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1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0" t="s">
        <v>60</v>
      </c>
      <c r="C124" s="9">
        <f>SUM(C125:C128)</f>
        <v>0</v>
      </c>
      <c r="D124" s="9">
        <f>SUM(D125:D128)</f>
        <v>0</v>
      </c>
      <c r="E124" s="11"/>
    </row>
    <row r="125" spans="1:5" x14ac:dyDescent="0.2">
      <c r="A125" s="7">
        <v>5241</v>
      </c>
      <c r="B125" s="21" t="s">
        <v>116</v>
      </c>
      <c r="C125" s="9">
        <v>0</v>
      </c>
      <c r="D125" s="9">
        <v>0</v>
      </c>
      <c r="E125" s="11"/>
    </row>
    <row r="126" spans="1:5" x14ac:dyDescent="0.2">
      <c r="A126" s="7">
        <v>5242</v>
      </c>
      <c r="B126" s="21" t="s">
        <v>117</v>
      </c>
      <c r="C126" s="9">
        <v>0</v>
      </c>
      <c r="D126" s="9">
        <v>0</v>
      </c>
      <c r="E126" s="11"/>
    </row>
    <row r="127" spans="1:5" x14ac:dyDescent="0.2">
      <c r="A127" s="7">
        <v>5243</v>
      </c>
      <c r="B127" s="21" t="s">
        <v>118</v>
      </c>
      <c r="C127" s="9">
        <v>0</v>
      </c>
      <c r="D127" s="9">
        <v>0</v>
      </c>
      <c r="E127" s="11"/>
    </row>
    <row r="128" spans="1:5" x14ac:dyDescent="0.2">
      <c r="A128" s="7">
        <v>5244</v>
      </c>
      <c r="B128" s="21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0" t="s">
        <v>61</v>
      </c>
      <c r="C129" s="9">
        <f>SUM(C130:C132)</f>
        <v>9776.82</v>
      </c>
      <c r="D129" s="9">
        <f>SUM(D130:D132)</f>
        <v>41760.54</v>
      </c>
      <c r="E129" s="11"/>
    </row>
    <row r="130" spans="1:5" x14ac:dyDescent="0.2">
      <c r="A130" s="7">
        <v>5251</v>
      </c>
      <c r="B130" s="21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1" t="s">
        <v>121</v>
      </c>
      <c r="C131" s="9">
        <v>9776.82</v>
      </c>
      <c r="D131" s="9">
        <v>41760.54</v>
      </c>
      <c r="E131" s="11"/>
    </row>
    <row r="132" spans="1:5" x14ac:dyDescent="0.2">
      <c r="A132" s="7">
        <v>5259</v>
      </c>
      <c r="B132" s="21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0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1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1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0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1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0" t="s">
        <v>127</v>
      </c>
      <c r="C138" s="9">
        <f>SUM(C139:C143)</f>
        <v>0</v>
      </c>
      <c r="D138" s="9">
        <f>SUM(D139:D143)</f>
        <v>0</v>
      </c>
      <c r="E138" s="11"/>
    </row>
    <row r="139" spans="1:5" x14ac:dyDescent="0.2">
      <c r="A139" s="7">
        <v>5281</v>
      </c>
      <c r="B139" s="21" t="s">
        <v>185</v>
      </c>
      <c r="C139" s="9">
        <v>0</v>
      </c>
      <c r="D139" s="9">
        <v>0</v>
      </c>
      <c r="E139" s="11"/>
    </row>
    <row r="140" spans="1:5" x14ac:dyDescent="0.2">
      <c r="A140" s="7">
        <v>5282</v>
      </c>
      <c r="B140" s="21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1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1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1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0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1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1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0</v>
      </c>
      <c r="E147" s="11"/>
    </row>
    <row r="148" spans="1:5" x14ac:dyDescent="0.2">
      <c r="A148" s="7">
        <v>5310</v>
      </c>
      <c r="B148" s="20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1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1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0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1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1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0" t="s">
        <v>55</v>
      </c>
      <c r="C154" s="9">
        <f>SUM(C155:C156)</f>
        <v>0</v>
      </c>
      <c r="D154" s="9">
        <f>SUM(D155:D156)</f>
        <v>0</v>
      </c>
      <c r="E154" s="11"/>
    </row>
    <row r="155" spans="1:5" x14ac:dyDescent="0.2">
      <c r="A155" s="7">
        <v>5331</v>
      </c>
      <c r="B155" s="21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1" t="s">
        <v>138</v>
      </c>
      <c r="C156" s="9">
        <v>0</v>
      </c>
      <c r="D156" s="9">
        <v>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0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1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1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0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1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1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0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1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1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0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1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0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1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1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3775.25</v>
      </c>
      <c r="D172" s="4">
        <f>SUM(D173+D182+D185+D191+D193+D195)</f>
        <v>960126.20000000007</v>
      </c>
      <c r="E172" s="11"/>
    </row>
    <row r="173" spans="1:5" x14ac:dyDescent="0.2">
      <c r="A173" s="7">
        <v>5510</v>
      </c>
      <c r="B173" s="20" t="s">
        <v>153</v>
      </c>
      <c r="C173" s="9">
        <f>SUM(C174:C181)</f>
        <v>0</v>
      </c>
      <c r="D173" s="9">
        <f>SUM(D174:D181)</f>
        <v>908247.02</v>
      </c>
      <c r="E173" s="11"/>
    </row>
    <row r="174" spans="1:5" x14ac:dyDescent="0.2">
      <c r="A174" s="7">
        <v>5511</v>
      </c>
      <c r="B174" s="21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1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1" t="s">
        <v>154</v>
      </c>
      <c r="C176" s="9">
        <v>0</v>
      </c>
      <c r="D176" s="9">
        <v>1588.31</v>
      </c>
      <c r="E176" s="11"/>
    </row>
    <row r="177" spans="1:5" x14ac:dyDescent="0.2">
      <c r="A177" s="7">
        <v>5514</v>
      </c>
      <c r="B177" s="21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1" t="s">
        <v>156</v>
      </c>
      <c r="C178" s="9">
        <v>0</v>
      </c>
      <c r="D178" s="9">
        <v>870231.61</v>
      </c>
      <c r="E178" s="11"/>
    </row>
    <row r="179" spans="1:5" x14ac:dyDescent="0.2">
      <c r="A179" s="7">
        <v>5516</v>
      </c>
      <c r="B179" s="21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1" t="s">
        <v>158</v>
      </c>
      <c r="C180" s="9">
        <v>0</v>
      </c>
      <c r="D180" s="9">
        <v>36427.1</v>
      </c>
      <c r="E180" s="11"/>
    </row>
    <row r="181" spans="1:5" x14ac:dyDescent="0.2">
      <c r="A181" s="7">
        <v>5518</v>
      </c>
      <c r="B181" s="21" t="s">
        <v>197</v>
      </c>
      <c r="C181" s="9">
        <v>0</v>
      </c>
      <c r="D181" s="9">
        <v>0</v>
      </c>
      <c r="E181" s="11"/>
    </row>
    <row r="182" spans="1:5" x14ac:dyDescent="0.2">
      <c r="A182" s="7">
        <v>5520</v>
      </c>
      <c r="B182" s="20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1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1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0" t="s">
        <v>160</v>
      </c>
      <c r="C185" s="9">
        <f>SUM(C186:C190)</f>
        <v>3775.25</v>
      </c>
      <c r="D185" s="9">
        <f>SUM(D186:D190)</f>
        <v>51879.18</v>
      </c>
      <c r="E185" s="11"/>
    </row>
    <row r="186" spans="1:5" x14ac:dyDescent="0.2">
      <c r="A186" s="7">
        <v>5531</v>
      </c>
      <c r="B186" s="21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1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1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1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1" t="s">
        <v>165</v>
      </c>
      <c r="C190" s="9">
        <v>3775.25</v>
      </c>
      <c r="D190" s="9">
        <v>51879.18</v>
      </c>
      <c r="E190" s="11"/>
    </row>
    <row r="191" spans="1:5" x14ac:dyDescent="0.2">
      <c r="A191" s="7">
        <v>5540</v>
      </c>
      <c r="B191" s="20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1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2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3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2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3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3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3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3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3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3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3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3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2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3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7047833.7599999998</v>
      </c>
      <c r="D207" s="14">
        <f>D3-D85</f>
        <v>1552244.5199999996</v>
      </c>
      <c r="E207" s="15"/>
    </row>
    <row r="209" spans="1:4" x14ac:dyDescent="0.2">
      <c r="A209" s="24" t="s">
        <v>201</v>
      </c>
      <c r="B209" s="25"/>
      <c r="C209" s="25"/>
      <c r="D209" s="26"/>
    </row>
    <row r="210" spans="1:4" x14ac:dyDescent="0.2">
      <c r="A210" s="27"/>
      <c r="B210" s="25"/>
      <c r="C210" s="25"/>
      <c r="D210" s="26"/>
    </row>
    <row r="211" spans="1:4" x14ac:dyDescent="0.2">
      <c r="A211" s="28"/>
      <c r="B211" s="29"/>
      <c r="C211" s="28"/>
      <c r="D211" s="28"/>
    </row>
    <row r="212" spans="1:4" x14ac:dyDescent="0.2">
      <c r="A212" s="30"/>
      <c r="B212" s="28"/>
      <c r="C212" s="28"/>
      <c r="D212" s="28"/>
    </row>
    <row r="213" spans="1:4" x14ac:dyDescent="0.2">
      <c r="A213" s="30"/>
      <c r="B213" s="28" t="s">
        <v>202</v>
      </c>
      <c r="C213" s="30"/>
      <c r="D213" s="30" t="s">
        <v>202</v>
      </c>
    </row>
    <row r="214" spans="1:4" ht="33.75" x14ac:dyDescent="0.2">
      <c r="A214" s="30"/>
      <c r="B214" s="32" t="s">
        <v>204</v>
      </c>
      <c r="C214" s="31"/>
      <c r="D214" s="33" t="s">
        <v>205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2014-12-05T05:22:37Z</cp:lastPrinted>
  <dcterms:created xsi:type="dcterms:W3CDTF">2012-12-11T20:29:16Z</dcterms:created>
  <dcterms:modified xsi:type="dcterms:W3CDTF">2017-04-26T19:09:51Z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